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30" windowWidth="8100" windowHeight="6060" tabRatio="853"/>
  </bookViews>
  <sheets>
    <sheet name="Data" sheetId="9" r:id="rId1"/>
    <sheet name="Figure 12.5" sheetId="25" r:id="rId2"/>
    <sheet name="Figure 12.7" sheetId="26" r:id="rId3"/>
    <sheet name="Figure 12.10" sheetId="17" r:id="rId4"/>
    <sheet name="Figure 12.14" sheetId="15" r:id="rId5"/>
    <sheet name="Figure 12.17" sheetId="24" r:id="rId6"/>
    <sheet name="Sheet2" sheetId="2" r:id="rId7"/>
    <sheet name="Sheet3" sheetId="3" r:id="rId8"/>
  </sheets>
  <definedNames>
    <definedName name="Population">#REF!</definedName>
    <definedName name="_xlnm.Print_Area" localSheetId="0">Data!$A$1:$J$16</definedName>
    <definedName name="_xlnm.Print_Area" localSheetId="3">'Figure 12.10'!$A$1:$I$30</definedName>
    <definedName name="_xlnm.Print_Area" localSheetId="4">'Figure 12.14'!$A$1:$I$30</definedName>
    <definedName name="_xlnm.Print_Area" localSheetId="5">'Figure 12.17'!$A$1:$I$47</definedName>
    <definedName name="_xlnm.Print_Area" localSheetId="1">'Figure 12.5'!$A$1:$J$16</definedName>
    <definedName name="_xlnm.Print_Area" localSheetId="2">'Figure 12.7'!$A$1:$J$16</definedName>
    <definedName name="Sales">#REF!</definedName>
    <definedName name="x">#REF!</definedName>
    <definedName name="y">#REF!</definedName>
  </definedNames>
  <calcPr calcId="124519"/>
</workbook>
</file>

<file path=xl/calcChain.xml><?xml version="1.0" encoding="utf-8"?>
<calcChain xmlns="http://schemas.openxmlformats.org/spreadsheetml/2006/main">
  <c r="F3" i="15"/>
  <c r="F4" s="1"/>
  <c r="F5" s="1"/>
  <c r="F7" s="1"/>
  <c r="F11"/>
  <c r="F6"/>
  <c r="F9"/>
  <c r="F8" l="1"/>
  <c r="F16"/>
  <c r="F17" s="1"/>
  <c r="F18" s="1"/>
  <c r="F10"/>
  <c r="F20" l="1"/>
  <c r="F19"/>
  <c r="F12"/>
  <c r="F13"/>
</calcChain>
</file>

<file path=xl/sharedStrings.xml><?xml version="1.0" encoding="utf-8"?>
<sst xmlns="http://schemas.openxmlformats.org/spreadsheetml/2006/main" count="119" uniqueCount="47">
  <si>
    <t>Population</t>
  </si>
  <si>
    <t>Sales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</si>
  <si>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</si>
  <si>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</si>
  <si>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</si>
  <si>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</si>
  <si>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</si>
  <si>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</si>
  <si>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</si>
  <si>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</si>
  <si>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</si>
  <si>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</si>
  <si>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</si>
  <si>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</si>
  <si>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</si>
  <si>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</si>
  <si>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</si>
  <si>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</si>
  <si>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</si>
  <si>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</si>
  <si>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</si>
  <si>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</si>
  <si>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</si>
  <si>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</si>
  <si>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Restaurant</t>
  </si>
  <si>
    <t>RESIDUAL OUTPUT</t>
  </si>
  <si>
    <t>Observation</t>
  </si>
  <si>
    <t>Predicted Sales</t>
  </si>
  <si>
    <t>Residuals</t>
  </si>
  <si>
    <t>Lower 99.0%</t>
  </si>
  <si>
    <t>Upper 99.0%</t>
  </si>
  <si>
    <t>Given value of x</t>
  </si>
  <si>
    <t>Stdev of yhat</t>
  </si>
  <si>
    <t>Confidence Interval</t>
  </si>
  <si>
    <t>t value</t>
  </si>
  <si>
    <t>Margin of Error</t>
  </si>
  <si>
    <t>Var of yhat</t>
  </si>
  <si>
    <t>Point Estimate</t>
  </si>
  <si>
    <t>Lower Limit</t>
  </si>
  <si>
    <t>Prediction Interval</t>
  </si>
  <si>
    <t>Var of yind</t>
  </si>
  <si>
    <t>Stdev of yind</t>
  </si>
  <si>
    <t>xbar</t>
  </si>
  <si>
    <t>x-xbar</t>
  </si>
  <si>
    <t>Upper Limit</t>
  </si>
  <si>
    <t>(x-xbar)sq</t>
  </si>
  <si>
    <t>Sum of (x-xbar)sq</t>
  </si>
</sst>
</file>

<file path=xl/styles.xml><?xml version="1.0" encoding="utf-8"?>
<styleSheet xmlns="http://schemas.openxmlformats.org/spreadsheetml/2006/main">
  <fonts count="3">
    <font>
      <sz val="12"/>
      <name val="Times New Roman"/>
    </font>
    <font>
      <b/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6220749030581291"/>
          <c:y val="7.9787337656013202E-2"/>
          <c:w val="0.78762606117564826"/>
          <c:h val="0.64893701293557404"/>
        </c:manualLayout>
      </c:layout>
      <c:scatterChart>
        <c:scatterStyle val="lineMarker"/>
        <c:ser>
          <c:idx val="0"/>
          <c:order val="0"/>
          <c:tx>
            <c:strRef>
              <c:f>'Figure 12.5'!$C$1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44314417454680849"/>
                  <c:y val="0.1356384740152224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</c:trendline>
          <c:xVal>
            <c:numRef>
              <c:f>'Figure 12.5'!$B$2:$B$11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20</c:v>
                </c:pt>
                <c:pt idx="8">
                  <c:v>22</c:v>
                </c:pt>
                <c:pt idx="9">
                  <c:v>26</c:v>
                </c:pt>
              </c:numCache>
            </c:numRef>
          </c:xVal>
          <c:yVal>
            <c:numRef>
              <c:f>'Figure 12.5'!$C$2:$C$11</c:f>
              <c:numCache>
                <c:formatCode>General</c:formatCode>
                <c:ptCount val="10"/>
                <c:pt idx="0">
                  <c:v>58</c:v>
                </c:pt>
                <c:pt idx="1">
                  <c:v>105</c:v>
                </c:pt>
                <c:pt idx="2">
                  <c:v>88</c:v>
                </c:pt>
                <c:pt idx="3">
                  <c:v>118</c:v>
                </c:pt>
                <c:pt idx="4">
                  <c:v>117</c:v>
                </c:pt>
                <c:pt idx="5">
                  <c:v>137</c:v>
                </c:pt>
                <c:pt idx="6">
                  <c:v>157</c:v>
                </c:pt>
                <c:pt idx="7">
                  <c:v>169</c:v>
                </c:pt>
                <c:pt idx="8">
                  <c:v>149</c:v>
                </c:pt>
                <c:pt idx="9">
                  <c:v>202</c:v>
                </c:pt>
              </c:numCache>
            </c:numRef>
          </c:yVal>
        </c:ser>
        <c:axId val="42602496"/>
        <c:axId val="42604416"/>
      </c:scatterChart>
      <c:valAx>
        <c:axId val="42602496"/>
        <c:scaling>
          <c:orientation val="minMax"/>
          <c:max val="28"/>
        </c:scaling>
        <c:axPos val="b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Student Population (1000s)</a:t>
                </a:r>
              </a:p>
            </c:rich>
          </c:tx>
          <c:layout>
            <c:manualLayout>
              <c:xMode val="edge"/>
              <c:yMode val="edge"/>
              <c:x val="0.36120430830985145"/>
              <c:y val="0.856384090841208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2604416"/>
        <c:crosses val="autoZero"/>
        <c:crossBetween val="midCat"/>
        <c:majorUnit val="2"/>
      </c:valAx>
      <c:valAx>
        <c:axId val="42604416"/>
        <c:scaling>
          <c:orientation val="minMax"/>
          <c:max val="220"/>
          <c:min val="0"/>
        </c:scaling>
        <c:axPos val="l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Quarterly Sales ($1000s)</a:t>
                </a:r>
              </a:p>
            </c:rich>
          </c:tx>
          <c:layout>
            <c:manualLayout>
              <c:xMode val="edge"/>
              <c:yMode val="edge"/>
              <c:x val="2.1739148185315135E-2"/>
              <c:y val="0.11702142856215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2602496"/>
        <c:crosses val="autoZero"/>
        <c:crossBetween val="midCat"/>
        <c:majorUnit val="20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portrait" blackAndWhite="1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6220749030581291"/>
          <c:y val="7.9787337656013202E-2"/>
          <c:w val="0.78762606117564826"/>
          <c:h val="0.64893701293557404"/>
        </c:manualLayout>
      </c:layout>
      <c:scatterChart>
        <c:scatterStyle val="lineMarker"/>
        <c:ser>
          <c:idx val="0"/>
          <c:order val="0"/>
          <c:tx>
            <c:strRef>
              <c:f>'Figure 12.7'!$C$1</c:f>
              <c:strCache>
                <c:ptCount val="1"/>
                <c:pt idx="0">
                  <c:v>Sales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4749167757407306"/>
                  <c:y val="0.1010639610309500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</c:trendline>
          <c:xVal>
            <c:numRef>
              <c:f>'Figure 12.7'!$B$2:$B$11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20</c:v>
                </c:pt>
                <c:pt idx="8">
                  <c:v>22</c:v>
                </c:pt>
                <c:pt idx="9">
                  <c:v>26</c:v>
                </c:pt>
              </c:numCache>
            </c:numRef>
          </c:xVal>
          <c:yVal>
            <c:numRef>
              <c:f>'Figure 12.7'!$C$2:$C$11</c:f>
              <c:numCache>
                <c:formatCode>General</c:formatCode>
                <c:ptCount val="10"/>
                <c:pt idx="0">
                  <c:v>58</c:v>
                </c:pt>
                <c:pt idx="1">
                  <c:v>105</c:v>
                </c:pt>
                <c:pt idx="2">
                  <c:v>88</c:v>
                </c:pt>
                <c:pt idx="3">
                  <c:v>118</c:v>
                </c:pt>
                <c:pt idx="4">
                  <c:v>117</c:v>
                </c:pt>
                <c:pt idx="5">
                  <c:v>137</c:v>
                </c:pt>
                <c:pt idx="6">
                  <c:v>157</c:v>
                </c:pt>
                <c:pt idx="7">
                  <c:v>169</c:v>
                </c:pt>
                <c:pt idx="8">
                  <c:v>149</c:v>
                </c:pt>
                <c:pt idx="9">
                  <c:v>202</c:v>
                </c:pt>
              </c:numCache>
            </c:numRef>
          </c:yVal>
        </c:ser>
        <c:axId val="42642432"/>
        <c:axId val="42652800"/>
      </c:scatterChart>
      <c:valAx>
        <c:axId val="42642432"/>
        <c:scaling>
          <c:orientation val="minMax"/>
          <c:max val="28"/>
        </c:scaling>
        <c:axPos val="b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Student Population (1000s)</a:t>
                </a:r>
              </a:p>
            </c:rich>
          </c:tx>
          <c:layout>
            <c:manualLayout>
              <c:xMode val="edge"/>
              <c:yMode val="edge"/>
              <c:x val="0.36120430830985145"/>
              <c:y val="0.856384090841208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2652800"/>
        <c:crosses val="autoZero"/>
        <c:crossBetween val="midCat"/>
        <c:majorUnit val="2"/>
      </c:valAx>
      <c:valAx>
        <c:axId val="42652800"/>
        <c:scaling>
          <c:orientation val="minMax"/>
          <c:max val="220"/>
          <c:min val="0"/>
        </c:scaling>
        <c:axPos val="l"/>
        <c:title>
          <c:tx>
            <c:rich>
              <a:bodyPr/>
              <a:lstStyle/>
              <a:p>
                <a:pPr>
                  <a:defRPr sz="147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Quarterly Sales ($1000s)</a:t>
                </a:r>
              </a:p>
            </c:rich>
          </c:tx>
          <c:layout>
            <c:manualLayout>
              <c:xMode val="edge"/>
              <c:yMode val="edge"/>
              <c:x val="2.1739148185315135E-2"/>
              <c:y val="0.11702142856215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2642432"/>
        <c:crosses val="autoZero"/>
        <c:crossBetween val="midCat"/>
        <c:majorUnit val="20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portrait" blackAndWhite="1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425" b="1" i="1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Population  Residual Plot</a:t>
            </a:r>
          </a:p>
        </c:rich>
      </c:tx>
      <c:layout>
        <c:manualLayout>
          <c:xMode val="edge"/>
          <c:yMode val="edge"/>
          <c:x val="0.3274478330658106"/>
          <c:y val="2.94117647058823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211878009630817"/>
          <c:y val="0.19117647058823528"/>
          <c:w val="0.7929373996789727"/>
          <c:h val="0.6575630252100840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'Figure 12.17'!$B$2:$B$11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20</c:v>
                </c:pt>
                <c:pt idx="8">
                  <c:v>22</c:v>
                </c:pt>
                <c:pt idx="9">
                  <c:v>26</c:v>
                </c:pt>
              </c:numCache>
            </c:numRef>
          </c:xVal>
          <c:yVal>
            <c:numRef>
              <c:f>'Figure 12.17'!$C$37:$C$46</c:f>
              <c:numCache>
                <c:formatCode>General</c:formatCode>
                <c:ptCount val="10"/>
                <c:pt idx="0">
                  <c:v>-12</c:v>
                </c:pt>
                <c:pt idx="1">
                  <c:v>15</c:v>
                </c:pt>
                <c:pt idx="2">
                  <c:v>-12</c:v>
                </c:pt>
                <c:pt idx="3">
                  <c:v>18</c:v>
                </c:pt>
                <c:pt idx="4">
                  <c:v>-3.0000000000000284</c:v>
                </c:pt>
                <c:pt idx="5">
                  <c:v>-3</c:v>
                </c:pt>
                <c:pt idx="6">
                  <c:v>-3</c:v>
                </c:pt>
                <c:pt idx="7">
                  <c:v>9</c:v>
                </c:pt>
                <c:pt idx="8">
                  <c:v>-21</c:v>
                </c:pt>
                <c:pt idx="9">
                  <c:v>12</c:v>
                </c:pt>
              </c:numCache>
            </c:numRef>
          </c:yVal>
        </c:ser>
        <c:axId val="56827264"/>
        <c:axId val="56830208"/>
      </c:scatterChart>
      <c:valAx>
        <c:axId val="56827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Population</a:t>
                </a:r>
              </a:p>
            </c:rich>
          </c:tx>
          <c:layout>
            <c:manualLayout>
              <c:xMode val="edge"/>
              <c:yMode val="edge"/>
              <c:x val="0.4799357945425361"/>
              <c:y val="0.88865546218487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1" i="1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6830208"/>
        <c:crosses val="autoZero"/>
        <c:crossBetween val="midCat"/>
      </c:valAx>
      <c:valAx>
        <c:axId val="568302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Residuals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428571428571428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1" i="1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68272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1" i="1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11</xdr:row>
      <xdr:rowOff>85725</xdr:rowOff>
    </xdr:from>
    <xdr:to>
      <xdr:col>8</xdr:col>
      <xdr:colOff>28575</xdr:colOff>
      <xdr:row>29</xdr:row>
      <xdr:rowOff>66675</xdr:rowOff>
    </xdr:to>
    <xdr:graphicFrame macro="">
      <xdr:nvGraphicFramePr>
        <xdr:cNvPr id="163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11</xdr:row>
      <xdr:rowOff>142875</xdr:rowOff>
    </xdr:from>
    <xdr:to>
      <xdr:col>8</xdr:col>
      <xdr:colOff>600075</xdr:colOff>
      <xdr:row>29</xdr:row>
      <xdr:rowOff>123825</xdr:rowOff>
    </xdr:to>
    <xdr:graphicFrame macro="">
      <xdr:nvGraphicFramePr>
        <xdr:cNvPr id="174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1</xdr:row>
      <xdr:rowOff>76200</xdr:rowOff>
    </xdr:from>
    <xdr:to>
      <xdr:col>9</xdr:col>
      <xdr:colOff>647700</xdr:colOff>
      <xdr:row>45</xdr:row>
      <xdr:rowOff>0</xdr:rowOff>
    </xdr:to>
    <xdr:graphicFrame macro="">
      <xdr:nvGraphicFramePr>
        <xdr:cNvPr id="1536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/>
  </sheetViews>
  <sheetFormatPr defaultRowHeight="15.75"/>
  <cols>
    <col min="1" max="1" width="10.75" bestFit="1" customWidth="1"/>
    <col min="2" max="2" width="15.625" customWidth="1"/>
    <col min="3" max="3" width="11.875" bestFit="1" customWidth="1"/>
    <col min="4" max="4" width="8.875" customWidth="1"/>
    <col min="5" max="5" width="12" customWidth="1"/>
    <col min="6" max="6" width="9.75" customWidth="1"/>
    <col min="7" max="7" width="9.375" customWidth="1"/>
    <col min="8" max="8" width="9.625" customWidth="1"/>
    <col min="9" max="9" width="9.75" customWidth="1"/>
    <col min="10" max="10" width="11.375" customWidth="1"/>
    <col min="11" max="11" width="11.875" bestFit="1" customWidth="1"/>
    <col min="12" max="13" width="12.375" bestFit="1" customWidth="1"/>
  </cols>
  <sheetData>
    <row r="1" spans="1:5">
      <c r="A1" s="1" t="s">
        <v>24</v>
      </c>
      <c r="B1" s="1" t="s">
        <v>0</v>
      </c>
      <c r="C1" s="1" t="s">
        <v>1</v>
      </c>
      <c r="E1" s="6"/>
    </row>
    <row r="2" spans="1:5">
      <c r="A2">
        <v>1</v>
      </c>
      <c r="B2">
        <v>2</v>
      </c>
      <c r="C2">
        <v>58</v>
      </c>
      <c r="E2" s="6"/>
    </row>
    <row r="3" spans="1:5">
      <c r="A3">
        <v>2</v>
      </c>
      <c r="B3">
        <v>6</v>
      </c>
      <c r="C3">
        <v>105</v>
      </c>
    </row>
    <row r="4" spans="1:5">
      <c r="A4">
        <v>3</v>
      </c>
      <c r="B4">
        <v>8</v>
      </c>
      <c r="C4">
        <v>88</v>
      </c>
    </row>
    <row r="5" spans="1:5">
      <c r="A5">
        <v>4</v>
      </c>
      <c r="B5">
        <v>8</v>
      </c>
      <c r="C5">
        <v>118</v>
      </c>
    </row>
    <row r="6" spans="1:5">
      <c r="A6">
        <v>5</v>
      </c>
      <c r="B6">
        <v>12</v>
      </c>
      <c r="C6">
        <v>117</v>
      </c>
    </row>
    <row r="7" spans="1:5">
      <c r="A7">
        <v>6</v>
      </c>
      <c r="B7">
        <v>16</v>
      </c>
      <c r="C7">
        <v>137</v>
      </c>
    </row>
    <row r="8" spans="1:5">
      <c r="A8">
        <v>7</v>
      </c>
      <c r="B8">
        <v>20</v>
      </c>
      <c r="C8">
        <v>157</v>
      </c>
    </row>
    <row r="9" spans="1:5">
      <c r="A9">
        <v>8</v>
      </c>
      <c r="B9">
        <v>20</v>
      </c>
      <c r="C9">
        <v>169</v>
      </c>
    </row>
    <row r="10" spans="1:5">
      <c r="A10">
        <v>9</v>
      </c>
      <c r="B10">
        <v>22</v>
      </c>
      <c r="C10">
        <v>149</v>
      </c>
    </row>
    <row r="11" spans="1:5">
      <c r="A11">
        <v>10</v>
      </c>
      <c r="B11">
        <v>26</v>
      </c>
      <c r="C11">
        <v>202</v>
      </c>
    </row>
  </sheetData>
  <phoneticPr fontId="0" type="noConversion"/>
  <printOptions headings="1" gridLines="1"/>
  <pageMargins left="0.75" right="0.75" top="1" bottom="1" header="0.5" footer="0.5"/>
  <pageSetup scale="74" orientation="portrait" horizontalDpi="150" verticalDpi="15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/>
  </sheetViews>
  <sheetFormatPr defaultRowHeight="15.75"/>
  <cols>
    <col min="1" max="1" width="10.75" bestFit="1" customWidth="1"/>
    <col min="2" max="2" width="15.625" customWidth="1"/>
    <col min="3" max="3" width="11.875" bestFit="1" customWidth="1"/>
    <col min="4" max="4" width="8.875" customWidth="1"/>
    <col min="5" max="5" width="12" customWidth="1"/>
    <col min="6" max="6" width="9.75" customWidth="1"/>
    <col min="7" max="7" width="9.375" customWidth="1"/>
    <col min="8" max="8" width="9.625" customWidth="1"/>
    <col min="9" max="9" width="9.75" customWidth="1"/>
    <col min="10" max="10" width="11.375" customWidth="1"/>
    <col min="11" max="11" width="11.875" bestFit="1" customWidth="1"/>
    <col min="12" max="13" width="12.375" bestFit="1" customWidth="1"/>
  </cols>
  <sheetData>
    <row r="1" spans="1:5">
      <c r="A1" s="1" t="s">
        <v>24</v>
      </c>
      <c r="B1" s="1" t="s">
        <v>0</v>
      </c>
      <c r="C1" s="1" t="s">
        <v>1</v>
      </c>
      <c r="E1" s="6"/>
    </row>
    <row r="2" spans="1:5">
      <c r="A2">
        <v>1</v>
      </c>
      <c r="B2">
        <v>2</v>
      </c>
      <c r="C2">
        <v>58</v>
      </c>
      <c r="E2" s="6"/>
    </row>
    <row r="3" spans="1:5">
      <c r="A3">
        <v>2</v>
      </c>
      <c r="B3">
        <v>6</v>
      </c>
      <c r="C3">
        <v>105</v>
      </c>
    </row>
    <row r="4" spans="1:5">
      <c r="A4">
        <v>3</v>
      </c>
      <c r="B4">
        <v>8</v>
      </c>
      <c r="C4">
        <v>88</v>
      </c>
    </row>
    <row r="5" spans="1:5">
      <c r="A5">
        <v>4</v>
      </c>
      <c r="B5">
        <v>8</v>
      </c>
      <c r="C5">
        <v>118</v>
      </c>
    </row>
    <row r="6" spans="1:5">
      <c r="A6">
        <v>5</v>
      </c>
      <c r="B6">
        <v>12</v>
      </c>
      <c r="C6">
        <v>117</v>
      </c>
    </row>
    <row r="7" spans="1:5">
      <c r="A7">
        <v>6</v>
      </c>
      <c r="B7">
        <v>16</v>
      </c>
      <c r="C7">
        <v>137</v>
      </c>
    </row>
    <row r="8" spans="1:5">
      <c r="A8">
        <v>7</v>
      </c>
      <c r="B8">
        <v>20</v>
      </c>
      <c r="C8">
        <v>157</v>
      </c>
    </row>
    <row r="9" spans="1:5">
      <c r="A9">
        <v>8</v>
      </c>
      <c r="B9">
        <v>20</v>
      </c>
      <c r="C9">
        <v>169</v>
      </c>
    </row>
    <row r="10" spans="1:5">
      <c r="A10">
        <v>9</v>
      </c>
      <c r="B10">
        <v>22</v>
      </c>
      <c r="C10">
        <v>149</v>
      </c>
    </row>
    <row r="11" spans="1:5">
      <c r="A11">
        <v>10</v>
      </c>
      <c r="B11">
        <v>26</v>
      </c>
      <c r="C11">
        <v>202</v>
      </c>
    </row>
  </sheetData>
  <phoneticPr fontId="0" type="noConversion"/>
  <printOptions headings="1" gridLines="1"/>
  <pageMargins left="0.75" right="0.75" top="1" bottom="1" header="0.5" footer="0.5"/>
  <pageSetup scale="74" orientation="portrait" horizontalDpi="150" verticalDpi="15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/>
  </sheetViews>
  <sheetFormatPr defaultRowHeight="15.75"/>
  <cols>
    <col min="1" max="1" width="10.75" bestFit="1" customWidth="1"/>
    <col min="2" max="2" width="15.625" customWidth="1"/>
    <col min="3" max="3" width="11.875" bestFit="1" customWidth="1"/>
    <col min="4" max="4" width="8.875" customWidth="1"/>
    <col min="5" max="5" width="12" customWidth="1"/>
    <col min="6" max="6" width="9.75" customWidth="1"/>
    <col min="7" max="7" width="9.375" customWidth="1"/>
    <col min="8" max="8" width="9.625" customWidth="1"/>
    <col min="9" max="9" width="9.75" customWidth="1"/>
    <col min="10" max="10" width="11.375" customWidth="1"/>
    <col min="11" max="11" width="11.875" bestFit="1" customWidth="1"/>
    <col min="12" max="13" width="12.375" bestFit="1" customWidth="1"/>
  </cols>
  <sheetData>
    <row r="1" spans="1:5">
      <c r="A1" s="1" t="s">
        <v>24</v>
      </c>
      <c r="B1" s="1" t="s">
        <v>0</v>
      </c>
      <c r="C1" s="1" t="s">
        <v>1</v>
      </c>
      <c r="E1" s="6"/>
    </row>
    <row r="2" spans="1:5">
      <c r="A2">
        <v>1</v>
      </c>
      <c r="B2">
        <v>2</v>
      </c>
      <c r="C2">
        <v>58</v>
      </c>
      <c r="E2" s="6"/>
    </row>
    <row r="3" spans="1:5">
      <c r="A3">
        <v>2</v>
      </c>
      <c r="B3">
        <v>6</v>
      </c>
      <c r="C3">
        <v>105</v>
      </c>
    </row>
    <row r="4" spans="1:5">
      <c r="A4">
        <v>3</v>
      </c>
      <c r="B4">
        <v>8</v>
      </c>
      <c r="C4">
        <v>88</v>
      </c>
    </row>
    <row r="5" spans="1:5">
      <c r="A5">
        <v>4</v>
      </c>
      <c r="B5">
        <v>8</v>
      </c>
      <c r="C5">
        <v>118</v>
      </c>
    </row>
    <row r="6" spans="1:5">
      <c r="A6">
        <v>5</v>
      </c>
      <c r="B6">
        <v>12</v>
      </c>
      <c r="C6">
        <v>117</v>
      </c>
    </row>
    <row r="7" spans="1:5">
      <c r="A7">
        <v>6</v>
      </c>
      <c r="B7">
        <v>16</v>
      </c>
      <c r="C7">
        <v>137</v>
      </c>
    </row>
    <row r="8" spans="1:5">
      <c r="A8">
        <v>7</v>
      </c>
      <c r="B8">
        <v>20</v>
      </c>
      <c r="C8">
        <v>157</v>
      </c>
    </row>
    <row r="9" spans="1:5">
      <c r="A9">
        <v>8</v>
      </c>
      <c r="B9">
        <v>20</v>
      </c>
      <c r="C9">
        <v>169</v>
      </c>
    </row>
    <row r="10" spans="1:5">
      <c r="A10">
        <v>9</v>
      </c>
      <c r="B10">
        <v>22</v>
      </c>
      <c r="C10">
        <v>149</v>
      </c>
    </row>
    <row r="11" spans="1:5">
      <c r="A11">
        <v>10</v>
      </c>
      <c r="B11">
        <v>26</v>
      </c>
      <c r="C11">
        <v>202</v>
      </c>
    </row>
  </sheetData>
  <phoneticPr fontId="0" type="noConversion"/>
  <printOptions headings="1" gridLines="1"/>
  <pageMargins left="0.75" right="0.75" top="1" bottom="1" header="0.5" footer="0.5"/>
  <pageSetup scale="74" orientation="portrait" horizontalDpi="150" verticalDpi="15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zoomScale="80" workbookViewId="0"/>
  </sheetViews>
  <sheetFormatPr defaultRowHeight="15.75"/>
  <cols>
    <col min="1" max="1" width="16.875" customWidth="1"/>
    <col min="2" max="2" width="15.625" customWidth="1"/>
    <col min="3" max="3" width="14.375" bestFit="1" customWidth="1"/>
    <col min="4" max="4" width="8.875" customWidth="1"/>
    <col min="5" max="5" width="12" customWidth="1"/>
    <col min="6" max="6" width="14" bestFit="1" customWidth="1"/>
    <col min="7" max="7" width="12.375" bestFit="1" customWidth="1"/>
    <col min="8" max="9" width="12.625" bestFit="1" customWidth="1"/>
    <col min="10" max="10" width="11.375" customWidth="1"/>
    <col min="11" max="11" width="11.875" bestFit="1" customWidth="1"/>
    <col min="12" max="13" width="12.375" bestFit="1" customWidth="1"/>
  </cols>
  <sheetData>
    <row r="1" spans="1:5">
      <c r="A1" s="1" t="s">
        <v>24</v>
      </c>
      <c r="B1" s="1" t="s">
        <v>0</v>
      </c>
      <c r="C1" s="1" t="s">
        <v>1</v>
      </c>
      <c r="E1" s="6"/>
    </row>
    <row r="2" spans="1:5">
      <c r="A2">
        <v>1</v>
      </c>
      <c r="B2">
        <v>2</v>
      </c>
      <c r="C2">
        <v>58</v>
      </c>
      <c r="E2" s="6"/>
    </row>
    <row r="3" spans="1:5">
      <c r="A3">
        <v>2</v>
      </c>
      <c r="B3">
        <v>6</v>
      </c>
      <c r="C3">
        <v>105</v>
      </c>
    </row>
    <row r="4" spans="1:5">
      <c r="A4">
        <v>3</v>
      </c>
      <c r="B4">
        <v>8</v>
      </c>
      <c r="C4">
        <v>88</v>
      </c>
    </row>
    <row r="5" spans="1:5">
      <c r="A5">
        <v>4</v>
      </c>
      <c r="B5">
        <v>8</v>
      </c>
      <c r="C5">
        <v>118</v>
      </c>
    </row>
    <row r="6" spans="1:5">
      <c r="A6">
        <v>5</v>
      </c>
      <c r="B6">
        <v>12</v>
      </c>
      <c r="C6">
        <v>117</v>
      </c>
    </row>
    <row r="7" spans="1:5">
      <c r="A7">
        <v>6</v>
      </c>
      <c r="B7">
        <v>16</v>
      </c>
      <c r="C7">
        <v>137</v>
      </c>
    </row>
    <row r="8" spans="1:5">
      <c r="A8">
        <v>7</v>
      </c>
      <c r="B8">
        <v>20</v>
      </c>
      <c r="C8">
        <v>157</v>
      </c>
    </row>
    <row r="9" spans="1:5">
      <c r="A9">
        <v>8</v>
      </c>
      <c r="B9">
        <v>20</v>
      </c>
      <c r="C9">
        <v>169</v>
      </c>
    </row>
    <row r="10" spans="1:5">
      <c r="A10">
        <v>9</v>
      </c>
      <c r="B10">
        <v>22</v>
      </c>
      <c r="C10">
        <v>149</v>
      </c>
    </row>
    <row r="11" spans="1:5">
      <c r="A11">
        <v>10</v>
      </c>
      <c r="B11">
        <v>26</v>
      </c>
      <c r="C11">
        <v>202</v>
      </c>
    </row>
    <row r="13" spans="1:5">
      <c r="A13" t="s">
        <v>2</v>
      </c>
    </row>
    <row r="14" spans="1:5" ht="16.5" thickBot="1"/>
    <row r="15" spans="1:5">
      <c r="A15" s="5" t="s">
        <v>3</v>
      </c>
      <c r="B15" s="5"/>
    </row>
    <row r="16" spans="1:5">
      <c r="A16" s="2" t="s">
        <v>4</v>
      </c>
      <c r="B16" s="2">
        <v>0.95012295520440793</v>
      </c>
    </row>
    <row r="17" spans="1:9">
      <c r="A17" s="2" t="s">
        <v>5</v>
      </c>
      <c r="B17" s="2">
        <v>0.90273363000635731</v>
      </c>
    </row>
    <row r="18" spans="1:9">
      <c r="A18" s="2" t="s">
        <v>6</v>
      </c>
      <c r="B18" s="2">
        <v>0.89057533375715203</v>
      </c>
    </row>
    <row r="19" spans="1:9">
      <c r="A19" s="2" t="s">
        <v>7</v>
      </c>
      <c r="B19" s="2">
        <v>13.829316685939332</v>
      </c>
    </row>
    <row r="20" spans="1:9" ht="16.5" thickBot="1">
      <c r="A20" s="3" t="s">
        <v>8</v>
      </c>
      <c r="B20" s="3">
        <v>10</v>
      </c>
    </row>
    <row r="22" spans="1:9" ht="16.5" thickBot="1">
      <c r="A22" t="s">
        <v>9</v>
      </c>
    </row>
    <row r="23" spans="1:9">
      <c r="A23" s="4"/>
      <c r="B23" s="4" t="s">
        <v>14</v>
      </c>
      <c r="C23" s="4" t="s">
        <v>15</v>
      </c>
      <c r="D23" s="4" t="s">
        <v>16</v>
      </c>
      <c r="E23" s="4" t="s">
        <v>17</v>
      </c>
      <c r="F23" s="4" t="s">
        <v>18</v>
      </c>
    </row>
    <row r="24" spans="1:9">
      <c r="A24" s="2" t="s">
        <v>10</v>
      </c>
      <c r="B24" s="2">
        <v>1</v>
      </c>
      <c r="C24" s="2">
        <v>14200</v>
      </c>
      <c r="D24" s="2">
        <v>14200</v>
      </c>
      <c r="E24" s="2">
        <v>74.248366013071902</v>
      </c>
      <c r="F24" s="2">
        <v>2.548866285025061E-5</v>
      </c>
    </row>
    <row r="25" spans="1:9">
      <c r="A25" s="2" t="s">
        <v>11</v>
      </c>
      <c r="B25" s="2">
        <v>8</v>
      </c>
      <c r="C25" s="2">
        <v>1530</v>
      </c>
      <c r="D25" s="2">
        <v>191.25</v>
      </c>
      <c r="E25" s="2"/>
      <c r="F25" s="2"/>
    </row>
    <row r="26" spans="1:9" ht="16.5" thickBot="1">
      <c r="A26" s="3" t="s">
        <v>12</v>
      </c>
      <c r="B26" s="3">
        <v>9</v>
      </c>
      <c r="C26" s="3">
        <v>15730</v>
      </c>
      <c r="D26" s="3"/>
      <c r="E26" s="3"/>
      <c r="F26" s="3"/>
    </row>
    <row r="27" spans="1:9" ht="16.5" thickBot="1"/>
    <row r="28" spans="1:9">
      <c r="A28" s="4"/>
      <c r="B28" s="4" t="s">
        <v>19</v>
      </c>
      <c r="C28" s="4" t="s">
        <v>7</v>
      </c>
      <c r="D28" s="4" t="s">
        <v>20</v>
      </c>
      <c r="E28" s="4" t="s">
        <v>21</v>
      </c>
      <c r="F28" s="4" t="s">
        <v>22</v>
      </c>
      <c r="G28" s="4" t="s">
        <v>23</v>
      </c>
      <c r="H28" s="4" t="s">
        <v>29</v>
      </c>
      <c r="I28" s="4" t="s">
        <v>30</v>
      </c>
    </row>
    <row r="29" spans="1:9">
      <c r="A29" s="2" t="s">
        <v>13</v>
      </c>
      <c r="B29" s="2">
        <v>60</v>
      </c>
      <c r="C29" s="2">
        <v>9.2260348097034193</v>
      </c>
      <c r="D29" s="2">
        <v>6.5033355322803965</v>
      </c>
      <c r="E29" s="2">
        <v>1.8744406059287847E-4</v>
      </c>
      <c r="F29" s="2">
        <v>38.724711818989121</v>
      </c>
      <c r="G29" s="2">
        <v>81.275288181010978</v>
      </c>
      <c r="H29" s="2">
        <v>29.04314166136594</v>
      </c>
      <c r="I29" s="2">
        <v>90.956858338634163</v>
      </c>
    </row>
    <row r="30" spans="1:9" ht="16.5" thickBot="1">
      <c r="A30" s="3" t="s">
        <v>0</v>
      </c>
      <c r="B30" s="3">
        <v>5</v>
      </c>
      <c r="C30" s="3">
        <v>0.58026523804108188</v>
      </c>
      <c r="D30" s="3">
        <v>8.6167491557472982</v>
      </c>
      <c r="E30" s="3">
        <v>2.5488662850250756E-5</v>
      </c>
      <c r="F30" s="3">
        <v>3.6619050962432036</v>
      </c>
      <c r="G30" s="3">
        <v>6.3380949037567911</v>
      </c>
      <c r="H30" s="3">
        <v>3.0529892696720657</v>
      </c>
      <c r="I30" s="3">
        <v>6.9470107303279285</v>
      </c>
    </row>
  </sheetData>
  <phoneticPr fontId="0" type="noConversion"/>
  <printOptions headings="1" gridLines="1"/>
  <pageMargins left="0.75" right="0.75" top="1" bottom="1" header="0.5" footer="0.5"/>
  <pageSetup scale="68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0"/>
  <sheetViews>
    <sheetView zoomScale="80" workbookViewId="0"/>
  </sheetViews>
  <sheetFormatPr defaultRowHeight="15.75"/>
  <cols>
    <col min="1" max="1" width="16.375" customWidth="1"/>
    <col min="2" max="2" width="15.625" customWidth="1"/>
    <col min="3" max="3" width="13.625" customWidth="1"/>
    <col min="4" max="4" width="8.875" customWidth="1"/>
    <col min="5" max="5" width="18.25" customWidth="1"/>
    <col min="6" max="6" width="12.75" customWidth="1"/>
    <col min="7" max="7" width="12.375" bestFit="1" customWidth="1"/>
    <col min="8" max="9" width="12.625" bestFit="1" customWidth="1"/>
    <col min="10" max="10" width="11.375" customWidth="1"/>
    <col min="11" max="11" width="11.875" bestFit="1" customWidth="1"/>
    <col min="12" max="13" width="12.375" bestFit="1" customWidth="1"/>
  </cols>
  <sheetData>
    <row r="1" spans="1:6">
      <c r="A1" s="1" t="s">
        <v>24</v>
      </c>
      <c r="B1" s="1" t="s">
        <v>0</v>
      </c>
      <c r="C1" s="1" t="s">
        <v>1</v>
      </c>
      <c r="E1" s="6" t="s">
        <v>33</v>
      </c>
    </row>
    <row r="2" spans="1:6">
      <c r="A2">
        <v>1</v>
      </c>
      <c r="B2">
        <v>2</v>
      </c>
      <c r="C2">
        <v>58</v>
      </c>
      <c r="E2" t="s">
        <v>31</v>
      </c>
      <c r="F2">
        <v>10</v>
      </c>
    </row>
    <row r="3" spans="1:6">
      <c r="A3">
        <v>2</v>
      </c>
      <c r="B3">
        <v>6</v>
      </c>
      <c r="C3">
        <v>105</v>
      </c>
      <c r="E3" t="s">
        <v>42</v>
      </c>
      <c r="F3">
        <f>AVERAGE(B2:B11)</f>
        <v>14</v>
      </c>
    </row>
    <row r="4" spans="1:6">
      <c r="A4">
        <v>3</v>
      </c>
      <c r="B4">
        <v>8</v>
      </c>
      <c r="C4">
        <v>88</v>
      </c>
      <c r="E4" t="s">
        <v>43</v>
      </c>
      <c r="F4">
        <f>F2-F3</f>
        <v>-4</v>
      </c>
    </row>
    <row r="5" spans="1:6">
      <c r="A5">
        <v>4</v>
      </c>
      <c r="B5">
        <v>8</v>
      </c>
      <c r="C5">
        <v>118</v>
      </c>
      <c r="E5" t="s">
        <v>45</v>
      </c>
      <c r="F5">
        <f>F4^2</f>
        <v>16</v>
      </c>
    </row>
    <row r="6" spans="1:6">
      <c r="A6">
        <v>5</v>
      </c>
      <c r="B6">
        <v>12</v>
      </c>
      <c r="C6">
        <v>117</v>
      </c>
      <c r="E6" t="s">
        <v>46</v>
      </c>
      <c r="F6">
        <f>DEVSQ(B2:B11)</f>
        <v>568</v>
      </c>
    </row>
    <row r="7" spans="1:6">
      <c r="A7">
        <v>6</v>
      </c>
      <c r="B7">
        <v>16</v>
      </c>
      <c r="C7">
        <v>137</v>
      </c>
      <c r="E7" t="s">
        <v>36</v>
      </c>
      <c r="F7">
        <f>D25*(1/B20+F5/F6)</f>
        <v>24.512323943661972</v>
      </c>
    </row>
    <row r="8" spans="1:6">
      <c r="A8">
        <v>7</v>
      </c>
      <c r="B8">
        <v>20</v>
      </c>
      <c r="C8">
        <v>157</v>
      </c>
      <c r="E8" t="s">
        <v>32</v>
      </c>
      <c r="F8">
        <f>SQRT(F7)</f>
        <v>4.9509922180974968</v>
      </c>
    </row>
    <row r="9" spans="1:6">
      <c r="A9">
        <v>8</v>
      </c>
      <c r="B9">
        <v>20</v>
      </c>
      <c r="C9">
        <v>169</v>
      </c>
      <c r="E9" t="s">
        <v>34</v>
      </c>
      <c r="F9">
        <f>TINV(0.05,8)</f>
        <v>2.3060041332991172</v>
      </c>
    </row>
    <row r="10" spans="1:6">
      <c r="A10">
        <v>9</v>
      </c>
      <c r="B10">
        <v>22</v>
      </c>
      <c r="C10">
        <v>149</v>
      </c>
      <c r="E10" t="s">
        <v>35</v>
      </c>
      <c r="F10">
        <f>F9*F8</f>
        <v>11.417008518864591</v>
      </c>
    </row>
    <row r="11" spans="1:6">
      <c r="A11">
        <v>10</v>
      </c>
      <c r="B11">
        <v>26</v>
      </c>
      <c r="C11">
        <v>202</v>
      </c>
      <c r="E11" s="7" t="s">
        <v>37</v>
      </c>
      <c r="F11">
        <f>B29+B30*F2</f>
        <v>110</v>
      </c>
    </row>
    <row r="12" spans="1:6">
      <c r="E12" s="7" t="s">
        <v>38</v>
      </c>
      <c r="F12">
        <f>110-F10</f>
        <v>98.582991481135409</v>
      </c>
    </row>
    <row r="13" spans="1:6">
      <c r="A13" t="s">
        <v>2</v>
      </c>
      <c r="E13" s="7" t="s">
        <v>44</v>
      </c>
      <c r="F13">
        <f>F11+F10</f>
        <v>121.41700851886459</v>
      </c>
    </row>
    <row r="14" spans="1:6" ht="16.5" thickBot="1"/>
    <row r="15" spans="1:6">
      <c r="A15" s="5" t="s">
        <v>3</v>
      </c>
      <c r="B15" s="5"/>
      <c r="E15" s="9" t="s">
        <v>39</v>
      </c>
    </row>
    <row r="16" spans="1:6">
      <c r="A16" s="2" t="s">
        <v>4</v>
      </c>
      <c r="B16" s="2">
        <v>0.95012295520440793</v>
      </c>
      <c r="E16" s="8" t="s">
        <v>40</v>
      </c>
      <c r="F16">
        <f>D25+F7</f>
        <v>215.76232394366198</v>
      </c>
    </row>
    <row r="17" spans="1:9">
      <c r="A17" s="2" t="s">
        <v>5</v>
      </c>
      <c r="B17" s="2">
        <v>0.90273363000635731</v>
      </c>
      <c r="E17" t="s">
        <v>41</v>
      </c>
      <c r="F17">
        <f>SQRT(F16)</f>
        <v>14.688850327498812</v>
      </c>
    </row>
    <row r="18" spans="1:9">
      <c r="A18" s="2" t="s">
        <v>6</v>
      </c>
      <c r="B18" s="2">
        <v>0.89057533375715203</v>
      </c>
      <c r="E18" t="s">
        <v>35</v>
      </c>
      <c r="F18">
        <f>F9*F17</f>
        <v>33.872549568624351</v>
      </c>
    </row>
    <row r="19" spans="1:9">
      <c r="A19" s="2" t="s">
        <v>7</v>
      </c>
      <c r="B19" s="2">
        <v>13.829316685939332</v>
      </c>
      <c r="E19" s="7" t="s">
        <v>38</v>
      </c>
      <c r="F19">
        <f>F11-F18</f>
        <v>76.127450431375649</v>
      </c>
    </row>
    <row r="20" spans="1:9" ht="16.5" thickBot="1">
      <c r="A20" s="3" t="s">
        <v>8</v>
      </c>
      <c r="B20" s="3">
        <v>10</v>
      </c>
      <c r="E20" s="7" t="s">
        <v>44</v>
      </c>
      <c r="F20">
        <f>F11+F18</f>
        <v>143.87254956862435</v>
      </c>
    </row>
    <row r="22" spans="1:9" ht="16.5" thickBot="1">
      <c r="A22" t="s">
        <v>9</v>
      </c>
    </row>
    <row r="23" spans="1:9">
      <c r="A23" s="4"/>
      <c r="B23" s="4" t="s">
        <v>14</v>
      </c>
      <c r="C23" s="4" t="s">
        <v>15</v>
      </c>
      <c r="D23" s="4" t="s">
        <v>16</v>
      </c>
      <c r="E23" s="4" t="s">
        <v>17</v>
      </c>
      <c r="F23" s="4" t="s">
        <v>18</v>
      </c>
    </row>
    <row r="24" spans="1:9">
      <c r="A24" s="2" t="s">
        <v>10</v>
      </c>
      <c r="B24" s="2">
        <v>1</v>
      </c>
      <c r="C24" s="2">
        <v>14200</v>
      </c>
      <c r="D24" s="2">
        <v>14200</v>
      </c>
      <c r="E24" s="2">
        <v>74.248366013071902</v>
      </c>
      <c r="F24" s="2">
        <v>2.548866285025061E-5</v>
      </c>
    </row>
    <row r="25" spans="1:9">
      <c r="A25" s="2" t="s">
        <v>11</v>
      </c>
      <c r="B25" s="2">
        <v>8</v>
      </c>
      <c r="C25" s="2">
        <v>1530</v>
      </c>
      <c r="D25" s="2">
        <v>191.25</v>
      </c>
      <c r="E25" s="2"/>
      <c r="F25" s="2"/>
    </row>
    <row r="26" spans="1:9" ht="16.5" thickBot="1">
      <c r="A26" s="3" t="s">
        <v>12</v>
      </c>
      <c r="B26" s="3">
        <v>9</v>
      </c>
      <c r="C26" s="3">
        <v>15730</v>
      </c>
      <c r="D26" s="3"/>
      <c r="E26" s="3"/>
      <c r="F26" s="3"/>
    </row>
    <row r="27" spans="1:9" ht="16.5" thickBot="1"/>
    <row r="28" spans="1:9">
      <c r="A28" s="4"/>
      <c r="B28" s="4" t="s">
        <v>19</v>
      </c>
      <c r="C28" s="4" t="s">
        <v>7</v>
      </c>
      <c r="D28" s="4" t="s">
        <v>20</v>
      </c>
      <c r="E28" s="4" t="s">
        <v>21</v>
      </c>
      <c r="F28" s="4" t="s">
        <v>22</v>
      </c>
      <c r="G28" s="4" t="s">
        <v>23</v>
      </c>
      <c r="H28" s="4" t="s">
        <v>29</v>
      </c>
      <c r="I28" s="4" t="s">
        <v>30</v>
      </c>
    </row>
    <row r="29" spans="1:9">
      <c r="A29" s="2" t="s">
        <v>13</v>
      </c>
      <c r="B29" s="2">
        <v>60</v>
      </c>
      <c r="C29" s="2">
        <v>9.2260348097034193</v>
      </c>
      <c r="D29" s="2">
        <v>6.5033355322803965</v>
      </c>
      <c r="E29" s="2">
        <v>1.8744406059287847E-4</v>
      </c>
      <c r="F29" s="2">
        <v>38.724711818989121</v>
      </c>
      <c r="G29" s="2">
        <v>81.275288181010978</v>
      </c>
      <c r="H29" s="2">
        <v>29.04314166136594</v>
      </c>
      <c r="I29" s="2">
        <v>90.956858338634163</v>
      </c>
    </row>
    <row r="30" spans="1:9" ht="16.5" thickBot="1">
      <c r="A30" s="3" t="s">
        <v>0</v>
      </c>
      <c r="B30" s="3">
        <v>5</v>
      </c>
      <c r="C30" s="3">
        <v>0.58026523804108188</v>
      </c>
      <c r="D30" s="3">
        <v>8.6167491557472982</v>
      </c>
      <c r="E30" s="3">
        <v>2.5488662850250756E-5</v>
      </c>
      <c r="F30" s="3">
        <v>3.6619050962432036</v>
      </c>
      <c r="G30" s="3">
        <v>6.3380949037567911</v>
      </c>
      <c r="H30" s="3">
        <v>3.0529892696720657</v>
      </c>
      <c r="I30" s="3">
        <v>6.9470107303279285</v>
      </c>
    </row>
  </sheetData>
  <phoneticPr fontId="0" type="noConversion"/>
  <printOptions headings="1" gridLines="1"/>
  <pageMargins left="0.75" right="0.75" top="1" bottom="1" header="0.5" footer="0.5"/>
  <pageSetup scale="6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"/>
  <sheetViews>
    <sheetView zoomScale="80" workbookViewId="0"/>
  </sheetViews>
  <sheetFormatPr defaultRowHeight="15.75"/>
  <cols>
    <col min="1" max="1" width="17.125" customWidth="1"/>
    <col min="2" max="2" width="15.625" customWidth="1"/>
    <col min="3" max="3" width="15" bestFit="1" customWidth="1"/>
    <col min="4" max="4" width="8.875" customWidth="1"/>
    <col min="5" max="5" width="12" customWidth="1"/>
    <col min="6" max="6" width="14.25" bestFit="1" customWidth="1"/>
    <col min="7" max="7" width="11.875" bestFit="1" customWidth="1"/>
    <col min="8" max="9" width="13.125" bestFit="1" customWidth="1"/>
    <col min="10" max="10" width="11.375" customWidth="1"/>
    <col min="11" max="11" width="11.875" bestFit="1" customWidth="1"/>
    <col min="12" max="13" width="12.375" bestFit="1" customWidth="1"/>
  </cols>
  <sheetData>
    <row r="1" spans="1:5">
      <c r="A1" s="1" t="s">
        <v>24</v>
      </c>
      <c r="B1" s="1" t="s">
        <v>0</v>
      </c>
      <c r="C1" s="1" t="s">
        <v>1</v>
      </c>
      <c r="E1" s="6"/>
    </row>
    <row r="2" spans="1:5">
      <c r="A2">
        <v>1</v>
      </c>
      <c r="B2">
        <v>2</v>
      </c>
      <c r="C2">
        <v>58</v>
      </c>
      <c r="E2" s="6"/>
    </row>
    <row r="3" spans="1:5">
      <c r="A3">
        <v>2</v>
      </c>
      <c r="B3">
        <v>6</v>
      </c>
      <c r="C3">
        <v>105</v>
      </c>
    </row>
    <row r="4" spans="1:5">
      <c r="A4">
        <v>3</v>
      </c>
      <c r="B4">
        <v>8</v>
      </c>
      <c r="C4">
        <v>88</v>
      </c>
    </row>
    <row r="5" spans="1:5">
      <c r="A5">
        <v>4</v>
      </c>
      <c r="B5">
        <v>8</v>
      </c>
      <c r="C5">
        <v>118</v>
      </c>
    </row>
    <row r="6" spans="1:5">
      <c r="A6">
        <v>5</v>
      </c>
      <c r="B6">
        <v>12</v>
      </c>
      <c r="C6">
        <v>117</v>
      </c>
    </row>
    <row r="7" spans="1:5">
      <c r="A7">
        <v>6</v>
      </c>
      <c r="B7">
        <v>16</v>
      </c>
      <c r="C7">
        <v>137</v>
      </c>
    </row>
    <row r="8" spans="1:5">
      <c r="A8">
        <v>7</v>
      </c>
      <c r="B8">
        <v>20</v>
      </c>
      <c r="C8">
        <v>157</v>
      </c>
    </row>
    <row r="9" spans="1:5">
      <c r="A9">
        <v>8</v>
      </c>
      <c r="B9">
        <v>20</v>
      </c>
      <c r="C9">
        <v>169</v>
      </c>
    </row>
    <row r="10" spans="1:5">
      <c r="A10">
        <v>9</v>
      </c>
      <c r="B10">
        <v>22</v>
      </c>
      <c r="C10">
        <v>149</v>
      </c>
    </row>
    <row r="11" spans="1:5">
      <c r="A11">
        <v>10</v>
      </c>
      <c r="B11">
        <v>26</v>
      </c>
      <c r="C11">
        <v>202</v>
      </c>
    </row>
    <row r="12" spans="1:5" hidden="1"/>
    <row r="13" spans="1:5" hidden="1">
      <c r="A13" t="s">
        <v>2</v>
      </c>
    </row>
    <row r="14" spans="1:5" ht="16.5" hidden="1" thickBot="1"/>
    <row r="15" spans="1:5" hidden="1">
      <c r="A15" s="5" t="s">
        <v>3</v>
      </c>
      <c r="B15" s="5"/>
    </row>
    <row r="16" spans="1:5" hidden="1">
      <c r="A16" s="2" t="s">
        <v>4</v>
      </c>
      <c r="B16" s="2">
        <v>0.95012295520440793</v>
      </c>
    </row>
    <row r="17" spans="1:9" hidden="1">
      <c r="A17" s="2" t="s">
        <v>5</v>
      </c>
      <c r="B17" s="2">
        <v>0.90273363000635731</v>
      </c>
    </row>
    <row r="18" spans="1:9" hidden="1">
      <c r="A18" s="2" t="s">
        <v>6</v>
      </c>
      <c r="B18" s="2">
        <v>0.89057533375715203</v>
      </c>
    </row>
    <row r="19" spans="1:9" hidden="1">
      <c r="A19" s="2" t="s">
        <v>7</v>
      </c>
      <c r="B19" s="2">
        <v>13.829316685939332</v>
      </c>
    </row>
    <row r="20" spans="1:9" ht="16.5" hidden="1" thickBot="1">
      <c r="A20" s="3" t="s">
        <v>8</v>
      </c>
      <c r="B20" s="3">
        <v>10</v>
      </c>
    </row>
    <row r="21" spans="1:9" hidden="1"/>
    <row r="22" spans="1:9" ht="16.5" hidden="1" thickBot="1">
      <c r="A22" t="s">
        <v>9</v>
      </c>
    </row>
    <row r="23" spans="1:9" hidden="1">
      <c r="A23" s="4"/>
      <c r="B23" s="4" t="s">
        <v>14</v>
      </c>
      <c r="C23" s="4" t="s">
        <v>15</v>
      </c>
      <c r="D23" s="4" t="s">
        <v>16</v>
      </c>
      <c r="E23" s="4" t="s">
        <v>17</v>
      </c>
      <c r="F23" s="4" t="s">
        <v>18</v>
      </c>
    </row>
    <row r="24" spans="1:9" hidden="1">
      <c r="A24" s="2" t="s">
        <v>10</v>
      </c>
      <c r="B24" s="2">
        <v>1</v>
      </c>
      <c r="C24" s="2">
        <v>14200</v>
      </c>
      <c r="D24" s="2">
        <v>14200</v>
      </c>
      <c r="E24" s="2">
        <v>74.248366013071902</v>
      </c>
      <c r="F24" s="2">
        <v>2.548866285025061E-5</v>
      </c>
    </row>
    <row r="25" spans="1:9" hidden="1">
      <c r="A25" s="2" t="s">
        <v>11</v>
      </c>
      <c r="B25" s="2">
        <v>8</v>
      </c>
      <c r="C25" s="2">
        <v>1530</v>
      </c>
      <c r="D25" s="2">
        <v>191.25</v>
      </c>
      <c r="E25" s="2"/>
      <c r="F25" s="2"/>
    </row>
    <row r="26" spans="1:9" ht="16.5" hidden="1" thickBot="1">
      <c r="A26" s="3" t="s">
        <v>12</v>
      </c>
      <c r="B26" s="3">
        <v>9</v>
      </c>
      <c r="C26" s="3">
        <v>15730</v>
      </c>
      <c r="D26" s="3"/>
      <c r="E26" s="3"/>
      <c r="F26" s="3"/>
    </row>
    <row r="27" spans="1:9" ht="16.5" hidden="1" thickBot="1"/>
    <row r="28" spans="1:9" hidden="1">
      <c r="A28" s="4"/>
      <c r="B28" s="4" t="s">
        <v>19</v>
      </c>
      <c r="C28" s="4" t="s">
        <v>7</v>
      </c>
      <c r="D28" s="4" t="s">
        <v>20</v>
      </c>
      <c r="E28" s="4" t="s">
        <v>21</v>
      </c>
      <c r="F28" s="4" t="s">
        <v>22</v>
      </c>
      <c r="G28" s="4" t="s">
        <v>23</v>
      </c>
      <c r="H28" s="4" t="s">
        <v>29</v>
      </c>
      <c r="I28" s="4" t="s">
        <v>30</v>
      </c>
    </row>
    <row r="29" spans="1:9" hidden="1">
      <c r="A29" s="2" t="s">
        <v>13</v>
      </c>
      <c r="B29" s="2">
        <v>60</v>
      </c>
      <c r="C29" s="2">
        <v>9.2260348097034193</v>
      </c>
      <c r="D29" s="2">
        <v>6.5033355322803965</v>
      </c>
      <c r="E29" s="2">
        <v>1.8744406059287847E-4</v>
      </c>
      <c r="F29" s="2">
        <v>38.724711818989121</v>
      </c>
      <c r="G29" s="2">
        <v>81.275288181010978</v>
      </c>
      <c r="H29" s="2">
        <v>29.04314166136594</v>
      </c>
      <c r="I29" s="2">
        <v>90.956858338634163</v>
      </c>
    </row>
    <row r="30" spans="1:9" ht="16.5" hidden="1" thickBot="1">
      <c r="A30" s="3" t="s">
        <v>0</v>
      </c>
      <c r="B30" s="3">
        <v>5</v>
      </c>
      <c r="C30" s="3">
        <v>0.58026523804108188</v>
      </c>
      <c r="D30" s="3">
        <v>8.6167491557472982</v>
      </c>
      <c r="E30" s="3">
        <v>2.5488662850250756E-5</v>
      </c>
      <c r="F30" s="3">
        <v>3.6619050962432036</v>
      </c>
      <c r="G30" s="3">
        <v>6.3380949037567911</v>
      </c>
      <c r="H30" s="3">
        <v>3.0529892696720657</v>
      </c>
      <c r="I30" s="3">
        <v>6.9470107303279285</v>
      </c>
    </row>
    <row r="31" spans="1:9" hidden="1"/>
    <row r="32" spans="1:9" hidden="1"/>
    <row r="34" spans="1:3">
      <c r="A34" t="s">
        <v>25</v>
      </c>
    </row>
    <row r="35" spans="1:3" ht="16.5" thickBot="1"/>
    <row r="36" spans="1:3">
      <c r="A36" s="4" t="s">
        <v>26</v>
      </c>
      <c r="B36" s="4" t="s">
        <v>27</v>
      </c>
      <c r="C36" s="4" t="s">
        <v>28</v>
      </c>
    </row>
    <row r="37" spans="1:3">
      <c r="A37" s="2">
        <v>1</v>
      </c>
      <c r="B37" s="2">
        <v>70</v>
      </c>
      <c r="C37" s="2">
        <v>-12</v>
      </c>
    </row>
    <row r="38" spans="1:3">
      <c r="A38" s="2">
        <v>2</v>
      </c>
      <c r="B38" s="2">
        <v>90</v>
      </c>
      <c r="C38" s="2">
        <v>15</v>
      </c>
    </row>
    <row r="39" spans="1:3">
      <c r="A39" s="2">
        <v>3</v>
      </c>
      <c r="B39" s="2">
        <v>100</v>
      </c>
      <c r="C39" s="2">
        <v>-12</v>
      </c>
    </row>
    <row r="40" spans="1:3">
      <c r="A40" s="2">
        <v>4</v>
      </c>
      <c r="B40" s="2">
        <v>100</v>
      </c>
      <c r="C40" s="2">
        <v>18</v>
      </c>
    </row>
    <row r="41" spans="1:3">
      <c r="A41" s="2">
        <v>5</v>
      </c>
      <c r="B41" s="2">
        <v>120</v>
      </c>
      <c r="C41" s="2">
        <v>-3.0000000000000284</v>
      </c>
    </row>
    <row r="42" spans="1:3">
      <c r="A42" s="2">
        <v>6</v>
      </c>
      <c r="B42" s="2">
        <v>140</v>
      </c>
      <c r="C42" s="2">
        <v>-3</v>
      </c>
    </row>
    <row r="43" spans="1:3">
      <c r="A43" s="2">
        <v>7</v>
      </c>
      <c r="B43" s="2">
        <v>160</v>
      </c>
      <c r="C43" s="2">
        <v>-3</v>
      </c>
    </row>
    <row r="44" spans="1:3">
      <c r="A44" s="2">
        <v>8</v>
      </c>
      <c r="B44" s="2">
        <v>160</v>
      </c>
      <c r="C44" s="2">
        <v>9</v>
      </c>
    </row>
    <row r="45" spans="1:3">
      <c r="A45" s="2">
        <v>9</v>
      </c>
      <c r="B45" s="2">
        <v>170</v>
      </c>
      <c r="C45" s="2">
        <v>-21</v>
      </c>
    </row>
    <row r="46" spans="1:3" ht="16.5" thickBot="1">
      <c r="A46" s="3">
        <v>10</v>
      </c>
      <c r="B46" s="3">
        <v>190</v>
      </c>
      <c r="C46" s="3">
        <v>12</v>
      </c>
    </row>
  </sheetData>
  <phoneticPr fontId="0" type="noConversion"/>
  <printOptions headings="1" gridLines="1"/>
  <pageMargins left="0.75" right="0.75" top="1" bottom="1" header="0.5" footer="0.5"/>
  <pageSetup scale="66" orientation="portrait" horizontalDpi="150" verticalDpi="15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Data</vt:lpstr>
      <vt:lpstr>Figure 12.5</vt:lpstr>
      <vt:lpstr>Figure 12.7</vt:lpstr>
      <vt:lpstr>Figure 12.10</vt:lpstr>
      <vt:lpstr>Figure 12.14</vt:lpstr>
      <vt:lpstr>Figure 12.17</vt:lpstr>
      <vt:lpstr>Sheet2</vt:lpstr>
      <vt:lpstr>Sheet3</vt:lpstr>
      <vt:lpstr>Data!Print_Area</vt:lpstr>
      <vt:lpstr>'Figure 12.10'!Print_Area</vt:lpstr>
      <vt:lpstr>'Figure 12.14'!Print_Area</vt:lpstr>
      <vt:lpstr>'Figure 12.17'!Print_Area</vt:lpstr>
      <vt:lpstr>'Figure 12.5'!Print_Area</vt:lpstr>
      <vt:lpstr>'Figure 12.7'!Print_Area</vt:lpstr>
    </vt:vector>
  </TitlesOfParts>
  <Company>RIT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James</cp:lastModifiedBy>
  <cp:lastPrinted>1999-11-30T19:20:53Z</cp:lastPrinted>
  <dcterms:created xsi:type="dcterms:W3CDTF">1999-11-02T10:42:31Z</dcterms:created>
  <dcterms:modified xsi:type="dcterms:W3CDTF">2009-07-31T19:32:41Z</dcterms:modified>
</cp:coreProperties>
</file>